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DATA'!$A$5:$T$11</definedName>
    <definedName name="_xlnm._FilterDatabase" localSheetId="7" hidden="1">'H. COURSE DATA'!$A$5:$T$11</definedName>
    <definedName name="_xlnm.Print_Titles" localSheetId="7">'H. COURSE DATA'!$5:$5</definedName>
    <definedName name="_xlnm._FilterDatabase" localSheetId="8" hidden="1">'I. SECTION DATA'!$A$5:$S$11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<sst xmlns="http://schemas.openxmlformats.org/spreadsheetml/2006/main" uniqueCount="135">
  <si>
    <t>EDUC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</si>
  <si>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</si>
  <si>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</si>
  <si>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</si>
  <si>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</si>
  <si>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</si>
  <si>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</si>
  <si>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</si>
  <si>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</si>
  <si>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</si>
  <si>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</si>
  <si>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</si>
  <si>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</si>
  <si>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</si>
  <si>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</si>
  <si>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</si>
  <si>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</si>
  <si>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</si>
  <si>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</si>
  <si>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</si>
  <si>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</si>
  <si>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</si>
  <si>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</si>
  <si>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</si>
  <si>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</si>
  <si>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</si>
  <si>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</si>
  <si>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</si>
  <si>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</si>
  <si>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</si>
  <si>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</si>
  <si>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</si>
  <si>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</si>
  <si>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</si>
  <si>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</si>
  <si>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</si>
  <si>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</si>
  <si>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</si>
  <si>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</si>
  <si>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</si>
  <si>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</si>
  <si>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</si>
  <si>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</si>
  <si>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</si>
  <si>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</si>
  <si>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</si>
  <si>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</si>
  <si>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</si>
  <si>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</si>
  <si>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</si>
  <si>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</si>
  <si>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</si>
  <si>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</si>
  <si>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</si>
  <si>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</si>
  <si>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</si>
  <si>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</si>
  <si>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</si>
  <si>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</si>
  <si>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</si>
  <si>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</si>
  <si>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</si>
  <si>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</si>
  <si>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</si>
  <si>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</si>
  <si>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</si>
  <si>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</si>
  <si>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</si>
  <si>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</si>
  <si>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</si>
  <si>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</si>
  <si>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</si>
  <si>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</si>
  <si>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</si>
  <si>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</si>
  <si>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</si>
  <si>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</si>
  <si>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</si>
  <si>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</si>
  <si>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</si>
  <si>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</si>
  <si>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</si>
  <si>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</si>
  <si>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</si>
  <si>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</si>
  <si>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</si>
  <si>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</si>
  <si>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</si>
  <si>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</si>
  <si>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</si>
  <si>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</si>
  <si>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</si>
  <si>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</si>
  <si>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</si>
  <si>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</si>
  <si>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</si>
  <si>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</si>
  <si>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</si>
  <si>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</si>
  <si>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</si>
  <si>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</si>
  <si>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</si>
  <si>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</si>
  <si>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</si>
  <si>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</si>
  <si>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</si>
  <si>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</si>
  <si>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</si>
  <si>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</si>
  <si>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</si>
  <si>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</si>
  <si>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</si>
  <si>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</si>
  <si>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</si>
  <si>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</si>
  <si>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</si>
  <si>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</si>
  <si>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</si>
  <si>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</si>
  <si>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</si>
  <si>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</si>
  <si>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</si>
  <si>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</si>
  <si>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EDUC200</t>
  </si>
  <si>
    <t>day</t>
  </si>
  <si>
    <t>ex_day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</si>
  <si>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</si>
  <si>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</si>
  <si>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</si>
  <si>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</si>
  <si>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</si>
  <si>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</si>
  <si>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</si>
  <si>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Morris</t>
  </si>
  <si>
    <t>Soto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</si>
</sst>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4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EDUC&amp;RPrinted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0</v>
      </c>
      <c r="G6" s="12" t="str">
        <f>IF(I6=0, 0, (H6/I6))</f>
        <v>0</v>
      </c>
      <c r="H6" s="11">
        <v>0</v>
      </c>
      <c r="I6" s="11">
        <v>0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1</v>
      </c>
      <c r="C8" s="12" t="str">
        <f>IF(E8=0, 0, (D8/E8))</f>
        <v>0</v>
      </c>
      <c r="D8" s="11">
        <v>20</v>
      </c>
      <c r="E8" s="11">
        <v>28</v>
      </c>
      <c r="F8" s="11">
        <v>0</v>
      </c>
      <c r="G8" s="12" t="str">
        <f>IF(I8=0, 0, (H8/I8))</f>
        <v>0</v>
      </c>
      <c r="H8" s="11">
        <v>0</v>
      </c>
      <c r="I8" s="11">
        <v>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1</v>
      </c>
      <c r="G10" s="12" t="str">
        <f>IF(I10=0, 0, (H10/I10))</f>
        <v>0</v>
      </c>
      <c r="H10" s="11">
        <v>24</v>
      </c>
      <c r="I10" s="11">
        <v>30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1</v>
      </c>
      <c r="G12" s="12" t="str">
        <f>IF(I12=0, 0, (H12/I12))</f>
        <v>0</v>
      </c>
      <c r="H12" s="11">
        <v>33</v>
      </c>
      <c r="I12" s="11">
        <v>30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1</v>
      </c>
      <c r="C14" s="12" t="str">
        <f>IF(E14=0, 0, (D14/E14))</f>
        <v>0</v>
      </c>
      <c r="D14" s="11">
        <v>36</v>
      </c>
      <c r="E14" s="11">
        <v>30</v>
      </c>
      <c r="F14" s="11">
        <v>0</v>
      </c>
      <c r="G14" s="12" t="str">
        <f>IF(I14=0, 0, (H14/I14))</f>
        <v>0</v>
      </c>
      <c r="H14" s="11">
        <v>0</v>
      </c>
      <c r="I14" s="11">
        <v>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1</v>
      </c>
      <c r="C16" s="12" t="str">
        <f>IF(E16=0, 0, (D16/E16))</f>
        <v>0</v>
      </c>
      <c r="D16" s="11">
        <v>31</v>
      </c>
      <c r="E16" s="11">
        <v>30</v>
      </c>
      <c r="F16" s="11">
        <v>1</v>
      </c>
      <c r="G16" s="12" t="str">
        <f>IF(I16=0, 0, (H16/I16))</f>
        <v>0</v>
      </c>
      <c r="H16" s="11">
        <v>35</v>
      </c>
      <c r="I16" s="11">
        <v>30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1</v>
      </c>
      <c r="C22" s="12" t="str">
        <f>IF(E22=0, 0, (D22/E22))</f>
        <v>0</v>
      </c>
      <c r="D22" s="11">
        <v>20</v>
      </c>
      <c r="E22" s="11">
        <v>28</v>
      </c>
      <c r="F22" s="11">
        <v>0</v>
      </c>
      <c r="G22" s="12" t="str">
        <f>IF(I22=0, 0, (H22/I22))</f>
        <v>0</v>
      </c>
      <c r="H22" s="11">
        <v>0</v>
      </c>
      <c r="I22" s="11">
        <v>0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2</v>
      </c>
      <c r="G23" s="13" t="str">
        <f>IF(I23=0, 0, (H23/I23))</f>
        <v>0</v>
      </c>
      <c r="H23" s="10">
        <v>57</v>
      </c>
      <c r="I23" s="10">
        <v>60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2</v>
      </c>
      <c r="C24" s="12" t="str">
        <f>IF(E24=0, 0, (D24/E24))</f>
        <v>0</v>
      </c>
      <c r="D24" s="11">
        <v>67</v>
      </c>
      <c r="E24" s="11">
        <v>60</v>
      </c>
      <c r="F24" s="11">
        <v>1</v>
      </c>
      <c r="G24" s="12" t="str">
        <f>IF(I24=0, 0, (H24/I24))</f>
        <v>0</v>
      </c>
      <c r="H24" s="11">
        <v>35</v>
      </c>
      <c r="I24" s="11">
        <v>30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EDUC&amp;RPrinted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EDUC&amp;RPrinted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EDUC&amp;RPrinted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9</v>
      </c>
      <c r="F8" s="12">
        <v>0.8888889</v>
      </c>
      <c r="G8" s="12">
        <v>1</v>
      </c>
      <c r="H8" s="11">
        <v>1</v>
      </c>
      <c r="I8" s="12">
        <v>1</v>
      </c>
      <c r="J8" s="12">
        <v>1</v>
      </c>
      <c r="K8" s="11">
        <v>0</v>
      </c>
      <c r="L8" s="12">
        <v>0</v>
      </c>
      <c r="M8" s="12">
        <v>0</v>
      </c>
      <c r="N8" s="11">
        <v>10</v>
      </c>
      <c r="O8" s="12">
        <v>0.7</v>
      </c>
      <c r="P8" s="12">
        <v>0.8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5</v>
      </c>
      <c r="F10" s="12">
        <v>0.6</v>
      </c>
      <c r="G10" s="12">
        <v>0.6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1">
        <v>19</v>
      </c>
      <c r="O10" s="12">
        <v>0.6842105</v>
      </c>
      <c r="P10" s="12">
        <v>0.8421053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14</v>
      </c>
      <c r="F12" s="12">
        <v>0.7142857</v>
      </c>
      <c r="G12" s="12">
        <v>0.9285714</v>
      </c>
      <c r="H12" s="11">
        <v>1</v>
      </c>
      <c r="I12" s="12">
        <v>1</v>
      </c>
      <c r="J12" s="12">
        <v>1</v>
      </c>
      <c r="K12" s="11">
        <v>0</v>
      </c>
      <c r="L12" s="12">
        <v>0</v>
      </c>
      <c r="M12" s="12">
        <v>0</v>
      </c>
      <c r="N12" s="11">
        <v>18</v>
      </c>
      <c r="O12" s="12">
        <v>0.9444444</v>
      </c>
      <c r="P12" s="12">
        <v>1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18</v>
      </c>
      <c r="F14" s="12">
        <v>0.8888889</v>
      </c>
      <c r="G14" s="12">
        <v>0.9444444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18</v>
      </c>
      <c r="O14" s="12">
        <v>0.8333333</v>
      </c>
      <c r="P14" s="12">
        <v>0.8888889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20</v>
      </c>
      <c r="F16" s="12">
        <v>0.85</v>
      </c>
      <c r="G16" s="12">
        <v>0.95</v>
      </c>
      <c r="H16" s="11">
        <v>2</v>
      </c>
      <c r="I16" s="12">
        <v>1</v>
      </c>
      <c r="J16" s="12">
        <v>1</v>
      </c>
      <c r="K16" s="11">
        <v>0</v>
      </c>
      <c r="L16" s="12">
        <v>0</v>
      </c>
      <c r="M16" s="12">
        <v>0</v>
      </c>
      <c r="N16" s="11">
        <v>44</v>
      </c>
      <c r="O16" s="12">
        <v>0.8409091</v>
      </c>
      <c r="P16" s="12">
        <v>0.9318182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9</v>
      </c>
      <c r="F22" s="12">
        <v>0.8888889</v>
      </c>
      <c r="G22" s="12">
        <v>1</v>
      </c>
      <c r="H22" s="11">
        <v>1</v>
      </c>
      <c r="I22" s="12">
        <v>1</v>
      </c>
      <c r="J22" s="12">
        <v>1</v>
      </c>
      <c r="K22" s="11">
        <v>0</v>
      </c>
      <c r="L22" s="12">
        <v>0</v>
      </c>
      <c r="M22" s="12">
        <v>0</v>
      </c>
      <c r="N22" s="11">
        <v>10</v>
      </c>
      <c r="O22" s="12">
        <v>0.7</v>
      </c>
      <c r="P22" s="12">
        <v>0.8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19</v>
      </c>
      <c r="F23" s="13">
        <v>0.6842105</v>
      </c>
      <c r="G23" s="13">
        <v>0.8421053</v>
      </c>
      <c r="H23" s="10">
        <v>1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37</v>
      </c>
      <c r="O23" s="13">
        <v>0.8108108</v>
      </c>
      <c r="P23" s="13">
        <v>0.9189189</v>
      </c>
    </row>
    <row r="24" spans="1:16">
      <c r="A24" s="10" t="s">
        <v>1</v>
      </c>
      <c r="B24" s="11">
        <v>0</v>
      </c>
      <c r="C24" s="12">
        <v>0</v>
      </c>
      <c r="D24" s="12">
        <v>0</v>
      </c>
      <c r="E24" s="11">
        <v>39</v>
      </c>
      <c r="F24" s="12">
        <v>0.8717949</v>
      </c>
      <c r="G24" s="12">
        <v>0.9487179</v>
      </c>
      <c r="H24" s="11">
        <v>2</v>
      </c>
      <c r="I24" s="12">
        <v>1</v>
      </c>
      <c r="J24" s="12">
        <v>1</v>
      </c>
      <c r="K24" s="11">
        <v>0</v>
      </c>
      <c r="L24" s="12">
        <v>0</v>
      </c>
      <c r="M24" s="12">
        <v>0</v>
      </c>
      <c r="N24" s="11">
        <v>61</v>
      </c>
      <c r="O24" s="12">
        <v>0.8360656</v>
      </c>
      <c r="P24" s="12">
        <v>0.9180328</v>
      </c>
    </row>
    <row r="25" spans="1:16">
      <c r="A25" s="14" t="s">
        <v>86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  <c r="K25" s="15" t="str">
        <f>SUM(K22:K24)</f>
        <v>0</v>
      </c>
      <c r="L25" s="16" t="str">
        <f>IF(K25=0, 0, ((K22*L22)+(K23*L23)+(K24*L24))/K25)</f>
        <v>0</v>
      </c>
      <c r="M25" s="16" t="str">
        <f>IF(K25=0, 0, ((K22*M22)+(K23*M23)+(K24*M24))/K25)</f>
        <v>0</v>
      </c>
      <c r="N25" s="15" t="str">
        <f>SUM(N22:N24)</f>
        <v>0</v>
      </c>
      <c r="O25" s="16" t="str">
        <f>IF(N25=0, 0, ((N22*O22)+(N23*O23)+(N24*O24))/N25)</f>
        <v>0</v>
      </c>
      <c r="P25" s="16" t="str">
        <f>IF(N25=0, 0, ((N22*P22)+(N23*P23)+(N24*P24))/N25)</f>
        <v>0</v>
      </c>
    </row>
    <row r="28" spans="1:16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30" spans="1:16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8:P28"/>
    <mergeCell ref="A30:B30"/>
    <mergeCell ref="C30:P30"/>
    <mergeCell ref="A31:B31"/>
    <mergeCell ref="C31:P31"/>
    <mergeCell ref="A32:B32"/>
    <mergeCell ref="C32:P32"/>
    <mergeCell ref="A33:B33"/>
    <mergeCell ref="C33:P33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EDUC&amp;RPrinted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0</v>
      </c>
      <c r="O6" s="12">
        <v>0</v>
      </c>
      <c r="P6" s="12">
        <v>0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2</v>
      </c>
      <c r="C8" s="12">
        <v>0.5</v>
      </c>
      <c r="D8" s="12">
        <v>1</v>
      </c>
      <c r="E8" s="11">
        <v>13</v>
      </c>
      <c r="F8" s="12">
        <v>0.8461538</v>
      </c>
      <c r="G8" s="12">
        <v>0.9230769</v>
      </c>
      <c r="H8" s="11">
        <v>4</v>
      </c>
      <c r="I8" s="12">
        <v>0.75</v>
      </c>
      <c r="J8" s="12">
        <v>0.75</v>
      </c>
      <c r="K8" s="11">
        <v>1</v>
      </c>
      <c r="L8" s="12">
        <v>1</v>
      </c>
      <c r="M8" s="12">
        <v>1</v>
      </c>
      <c r="N8" s="11">
        <v>0</v>
      </c>
      <c r="O8" s="12">
        <v>0</v>
      </c>
      <c r="P8" s="12">
        <v>0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8</v>
      </c>
      <c r="C10" s="12">
        <v>0.875</v>
      </c>
      <c r="D10" s="12">
        <v>1</v>
      </c>
      <c r="E10" s="11">
        <v>10</v>
      </c>
      <c r="F10" s="12">
        <v>0.5</v>
      </c>
      <c r="G10" s="12">
        <v>0.7</v>
      </c>
      <c r="H10" s="11">
        <v>3</v>
      </c>
      <c r="I10" s="12">
        <v>0.6666667</v>
      </c>
      <c r="J10" s="12">
        <v>0.6666667</v>
      </c>
      <c r="K10" s="11">
        <v>1</v>
      </c>
      <c r="L10" s="12">
        <v>0</v>
      </c>
      <c r="M10" s="12">
        <v>0</v>
      </c>
      <c r="N10" s="11">
        <v>0</v>
      </c>
      <c r="O10" s="12">
        <v>0</v>
      </c>
      <c r="P10" s="12">
        <v>0</v>
      </c>
      <c r="Q10" s="11">
        <v>1</v>
      </c>
      <c r="R10" s="12">
        <v>1</v>
      </c>
      <c r="S10" s="12">
        <v>1</v>
      </c>
      <c r="T10" s="11">
        <v>1</v>
      </c>
      <c r="U10" s="12">
        <v>1</v>
      </c>
      <c r="V10" s="12">
        <v>1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6</v>
      </c>
      <c r="C12" s="12">
        <v>0.8333333</v>
      </c>
      <c r="D12" s="12">
        <v>1</v>
      </c>
      <c r="E12" s="11">
        <v>24</v>
      </c>
      <c r="F12" s="12">
        <v>0.875</v>
      </c>
      <c r="G12" s="12">
        <v>0.9583333</v>
      </c>
      <c r="H12" s="11">
        <v>2</v>
      </c>
      <c r="I12" s="12">
        <v>0.5</v>
      </c>
      <c r="J12" s="12">
        <v>1</v>
      </c>
      <c r="K12" s="11">
        <v>0</v>
      </c>
      <c r="L12" s="12">
        <v>0</v>
      </c>
      <c r="M12" s="12">
        <v>0</v>
      </c>
      <c r="N12" s="11">
        <v>0</v>
      </c>
      <c r="O12" s="12">
        <v>0</v>
      </c>
      <c r="P12" s="12">
        <v>0</v>
      </c>
      <c r="Q12" s="11">
        <v>1</v>
      </c>
      <c r="R12" s="12">
        <v>1</v>
      </c>
      <c r="S12" s="12">
        <v>1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6</v>
      </c>
      <c r="C14" s="12">
        <v>1</v>
      </c>
      <c r="D14" s="12">
        <v>1</v>
      </c>
      <c r="E14" s="11">
        <v>24</v>
      </c>
      <c r="F14" s="12">
        <v>0.8333333</v>
      </c>
      <c r="G14" s="12">
        <v>0.875</v>
      </c>
      <c r="H14" s="11">
        <v>2</v>
      </c>
      <c r="I14" s="12">
        <v>1</v>
      </c>
      <c r="J14" s="12">
        <v>1</v>
      </c>
      <c r="K14" s="11">
        <v>1</v>
      </c>
      <c r="L14" s="12">
        <v>1</v>
      </c>
      <c r="M14" s="12">
        <v>1</v>
      </c>
      <c r="N14" s="11">
        <v>2</v>
      </c>
      <c r="O14" s="12">
        <v>0.5</v>
      </c>
      <c r="P14" s="12">
        <v>1</v>
      </c>
      <c r="Q14" s="11">
        <v>1</v>
      </c>
      <c r="R14" s="12">
        <v>1</v>
      </c>
      <c r="S14" s="12">
        <v>1</v>
      </c>
      <c r="T14" s="11">
        <v>0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11</v>
      </c>
      <c r="C16" s="12">
        <v>0.8181818</v>
      </c>
      <c r="D16" s="12">
        <v>0.8181818</v>
      </c>
      <c r="E16" s="11">
        <v>41</v>
      </c>
      <c r="F16" s="12">
        <v>0.8780488</v>
      </c>
      <c r="G16" s="12">
        <v>0.9756098</v>
      </c>
      <c r="H16" s="11">
        <v>5</v>
      </c>
      <c r="I16" s="12">
        <v>1</v>
      </c>
      <c r="J16" s="12">
        <v>1</v>
      </c>
      <c r="K16" s="11">
        <v>2</v>
      </c>
      <c r="L16" s="12">
        <v>0.5</v>
      </c>
      <c r="M16" s="12">
        <v>0.5</v>
      </c>
      <c r="N16" s="11">
        <v>3</v>
      </c>
      <c r="O16" s="12">
        <v>0.6666667</v>
      </c>
      <c r="P16" s="12">
        <v>1</v>
      </c>
      <c r="Q16" s="11">
        <v>4</v>
      </c>
      <c r="R16" s="12">
        <v>0.75</v>
      </c>
      <c r="S16" s="12">
        <v>1</v>
      </c>
      <c r="T16" s="11">
        <v>0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</v>
      </c>
      <c r="C22" s="12">
        <v>0.5</v>
      </c>
      <c r="D22" s="12">
        <v>1</v>
      </c>
      <c r="E22" s="11">
        <v>13</v>
      </c>
      <c r="F22" s="12">
        <v>0.8461538</v>
      </c>
      <c r="G22" s="12">
        <v>0.9230769</v>
      </c>
      <c r="H22" s="11">
        <v>4</v>
      </c>
      <c r="I22" s="12">
        <v>0.75</v>
      </c>
      <c r="J22" s="12">
        <v>0.75</v>
      </c>
      <c r="K22" s="11">
        <v>1</v>
      </c>
      <c r="L22" s="12">
        <v>1</v>
      </c>
      <c r="M22" s="12">
        <v>1</v>
      </c>
      <c r="N22" s="11">
        <v>0</v>
      </c>
      <c r="O22" s="12">
        <v>0</v>
      </c>
      <c r="P22" s="12">
        <v>0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14</v>
      </c>
      <c r="C23" s="13">
        <v>0.8571429</v>
      </c>
      <c r="D23" s="13">
        <v>1</v>
      </c>
      <c r="E23" s="10">
        <v>34</v>
      </c>
      <c r="F23" s="13">
        <v>0.7647059</v>
      </c>
      <c r="G23" s="13">
        <v>0.8823529</v>
      </c>
      <c r="H23" s="10">
        <v>5</v>
      </c>
      <c r="I23" s="13">
        <v>0.6</v>
      </c>
      <c r="J23" s="13">
        <v>0.8</v>
      </c>
      <c r="K23" s="10">
        <v>1</v>
      </c>
      <c r="L23" s="13">
        <v>0</v>
      </c>
      <c r="M23" s="13">
        <v>0</v>
      </c>
      <c r="N23" s="10">
        <v>0</v>
      </c>
      <c r="O23" s="13">
        <v>0</v>
      </c>
      <c r="P23" s="13">
        <v>0</v>
      </c>
      <c r="Q23" s="10">
        <v>2</v>
      </c>
      <c r="R23" s="13">
        <v>1</v>
      </c>
      <c r="S23" s="13">
        <v>1</v>
      </c>
      <c r="T23" s="10">
        <v>1</v>
      </c>
      <c r="U23" s="13">
        <v>1</v>
      </c>
      <c r="V23" s="13">
        <v>1</v>
      </c>
    </row>
    <row r="24" spans="1:22">
      <c r="A24" s="10" t="s">
        <v>1</v>
      </c>
      <c r="B24" s="11">
        <v>17</v>
      </c>
      <c r="C24" s="12">
        <v>0.8823529</v>
      </c>
      <c r="D24" s="12">
        <v>0.8823529</v>
      </c>
      <c r="E24" s="11">
        <v>65</v>
      </c>
      <c r="F24" s="12">
        <v>0.8615385</v>
      </c>
      <c r="G24" s="12">
        <v>0.9384615</v>
      </c>
      <c r="H24" s="11">
        <v>7</v>
      </c>
      <c r="I24" s="12">
        <v>1</v>
      </c>
      <c r="J24" s="12">
        <v>1</v>
      </c>
      <c r="K24" s="11">
        <v>3</v>
      </c>
      <c r="L24" s="12">
        <v>0.6666667</v>
      </c>
      <c r="M24" s="12">
        <v>0.6666667</v>
      </c>
      <c r="N24" s="11">
        <v>5</v>
      </c>
      <c r="O24" s="12">
        <v>0.6</v>
      </c>
      <c r="P24" s="12">
        <v>1</v>
      </c>
      <c r="Q24" s="11">
        <v>5</v>
      </c>
      <c r="R24" s="12">
        <v>0.8</v>
      </c>
      <c r="S24" s="12">
        <v>1</v>
      </c>
      <c r="T24" s="11">
        <v>0</v>
      </c>
      <c r="U24" s="12">
        <v>0</v>
      </c>
      <c r="V24" s="12">
        <v>0</v>
      </c>
    </row>
    <row r="25" spans="1:22">
      <c r="A25" s="14" t="s">
        <v>86</v>
      </c>
      <c r="B25" s="15" t="str">
        <f>SUM(B22:B24)</f>
        <v>0</v>
      </c>
      <c r="C25" s="16" t="str">
        <f>IF(B25=0, "", ((B22*C22)+(B23*C23)+(B24*C24))/B25)</f>
        <v>0</v>
      </c>
      <c r="D25" s="16" t="str">
        <f>IF(B25=0, "", ((B22*D22)+(B23*D23)+(B24*D24))/B25)</f>
        <v>0</v>
      </c>
      <c r="E25" s="15" t="str">
        <f>SUM(E22:E24)</f>
        <v>0</v>
      </c>
      <c r="F25" s="16" t="str">
        <f>IF(E25=0, "", ((E22*F22)+(E23*F23)+(E24*F24))/E25)</f>
        <v>0</v>
      </c>
      <c r="G25" s="16" t="str">
        <f>IF(E25=0, "", ((E22*G22)+(E23*G23)+(E24*G24))/E25)</f>
        <v>0</v>
      </c>
      <c r="H25" s="15" t="str">
        <f>SUM(H22:H24)</f>
        <v>0</v>
      </c>
      <c r="I25" s="16" t="str">
        <f>IF(H25=0, "", ((H22*I22)+(H23*I23)+(H24*I24))/H25)</f>
        <v>0</v>
      </c>
      <c r="J25" s="16" t="str">
        <f>IF(H25=0, "", ((H22*J22)+(H23*J23)+(H24*J24))/H25)</f>
        <v>0</v>
      </c>
      <c r="K25" s="15" t="str">
        <f>SUM(K22:K24)</f>
        <v>0</v>
      </c>
      <c r="L25" s="16" t="str">
        <f>IF(K25=0, "", ((K22*L22)+(K23*L23)+(K24*L24))/K25)</f>
        <v>0</v>
      </c>
      <c r="M25" s="16" t="str">
        <f>IF(K25=0, "", ((K22*M22)+(K23*M23)+(K24*M24))/K25)</f>
        <v>0</v>
      </c>
      <c r="N25" s="15" t="str">
        <f>SUM(N22:N24)</f>
        <v>0</v>
      </c>
      <c r="O25" s="16" t="str">
        <f>IF(N25=0, "", ((N22*O22)+(N23*O23)+(N24*O24))/N25)</f>
        <v>0</v>
      </c>
      <c r="P25" s="16" t="str">
        <f>IF(N25=0, "", ((N22*P22)+(N23*P23)+(N24*P24))/N25)</f>
        <v>0</v>
      </c>
      <c r="Q25" s="15" t="str">
        <f>SUM(Q22:Q24)</f>
        <v>0</v>
      </c>
      <c r="R25" s="16" t="str">
        <f>IF(Q25=0, "", ((Q22*R22)+(Q23*R23)+(Q24*R24))/Q25)</f>
        <v>0</v>
      </c>
      <c r="S25" s="16" t="str">
        <f>IF(Q25=0, "", ((Q22*S22)+(Q23*S23)+(Q24*S24))/Q25)</f>
        <v>0</v>
      </c>
      <c r="T25" s="15" t="str">
        <f>SUM(T22:T24)</f>
        <v>0</v>
      </c>
      <c r="U25" s="16" t="str">
        <f>IF(T25=0, "", ((T22*U22)+(T23*U23)+(T24*U24))/T25)</f>
        <v>0</v>
      </c>
      <c r="V25" s="16" t="str">
        <f>IF(T25=0, "", ((T22*V22)+(T23*V23)+(T24*V24))/T25)</f>
        <v>0</v>
      </c>
    </row>
    <row r="28" spans="1:22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30" spans="1:22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40</v>
      </c>
      <c r="B31" s="18"/>
      <c r="C31" t="s">
        <v>41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72</v>
      </c>
      <c r="B32" s="18"/>
      <c r="C32" t="s">
        <v>87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7" t="s">
        <v>74</v>
      </c>
      <c r="B33" s="18"/>
      <c r="C33" t="s">
        <v>75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8:V28"/>
    <mergeCell ref="A30:B30"/>
    <mergeCell ref="C30:V30"/>
    <mergeCell ref="A31:B31"/>
    <mergeCell ref="C31:V31"/>
    <mergeCell ref="A32:B32"/>
    <mergeCell ref="C32:V32"/>
    <mergeCell ref="A33:B33"/>
    <mergeCell ref="C33:V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EDUC&amp;RPrinted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3"/>
  <sheetViews>
    <sheetView tabSelected="0" workbookViewId="0" showGridLines="true" showRowColHeaders="1">
      <selection activeCell="A33" sqref="A33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0</v>
      </c>
      <c r="C6" s="12">
        <v>0</v>
      </c>
      <c r="D6" s="12">
        <v>0</v>
      </c>
      <c r="E6" s="11">
        <v>0</v>
      </c>
      <c r="F6" s="12">
        <v>0</v>
      </c>
      <c r="G6" s="12">
        <v>0</v>
      </c>
      <c r="H6" s="11">
        <v>0</v>
      </c>
      <c r="I6" s="12">
        <v>0</v>
      </c>
      <c r="J6" s="12">
        <v>0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18</v>
      </c>
      <c r="C8" s="12">
        <v>0.8333333</v>
      </c>
      <c r="D8" s="12">
        <v>0.9444444</v>
      </c>
      <c r="E8" s="11">
        <v>2</v>
      </c>
      <c r="F8" s="12">
        <v>0.5</v>
      </c>
      <c r="G8" s="12">
        <v>0.5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17</v>
      </c>
      <c r="C10" s="12">
        <v>0.7647059</v>
      </c>
      <c r="D10" s="12">
        <v>0.8235294</v>
      </c>
      <c r="E10" s="11">
        <v>7</v>
      </c>
      <c r="F10" s="12">
        <v>0.4285714</v>
      </c>
      <c r="G10" s="12">
        <v>0.7142857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30</v>
      </c>
      <c r="C12" s="12">
        <v>0.8333333</v>
      </c>
      <c r="D12" s="12">
        <v>0.9666667</v>
      </c>
      <c r="E12" s="11">
        <v>3</v>
      </c>
      <c r="F12" s="12">
        <v>1</v>
      </c>
      <c r="G12" s="12">
        <v>1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30</v>
      </c>
      <c r="C14" s="12">
        <v>0.8333333</v>
      </c>
      <c r="D14" s="12">
        <v>0.9</v>
      </c>
      <c r="E14" s="11">
        <v>6</v>
      </c>
      <c r="F14" s="12">
        <v>1</v>
      </c>
      <c r="G14" s="12">
        <v>1</v>
      </c>
      <c r="H14" s="11">
        <v>0</v>
      </c>
      <c r="I14" s="12">
        <v>0</v>
      </c>
      <c r="J14" s="12">
        <v>0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58</v>
      </c>
      <c r="C16" s="12">
        <v>0.862069</v>
      </c>
      <c r="D16" s="12">
        <v>0.9482759</v>
      </c>
      <c r="E16" s="11">
        <v>7</v>
      </c>
      <c r="F16" s="12">
        <v>0.7142857</v>
      </c>
      <c r="G16" s="12">
        <v>0.8571429</v>
      </c>
      <c r="H16" s="11">
        <v>1</v>
      </c>
      <c r="I16" s="12">
        <v>1</v>
      </c>
      <c r="J16" s="12">
        <v>1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18</v>
      </c>
      <c r="C22" s="12">
        <v>0.8333333</v>
      </c>
      <c r="D22" s="12">
        <v>0.9444444</v>
      </c>
      <c r="E22" s="11">
        <v>2</v>
      </c>
      <c r="F22" s="12">
        <v>0.5</v>
      </c>
      <c r="G22" s="12">
        <v>0.5</v>
      </c>
      <c r="H22" s="11">
        <v>0</v>
      </c>
      <c r="I22" s="12">
        <v>0</v>
      </c>
      <c r="J22" s="12">
        <v>0</v>
      </c>
    </row>
    <row r="23" spans="1:10">
      <c r="A23" s="10" t="s">
        <v>58</v>
      </c>
      <c r="B23" s="10">
        <v>47</v>
      </c>
      <c r="C23" s="13">
        <v>0.8085106</v>
      </c>
      <c r="D23" s="13">
        <v>0.9148936</v>
      </c>
      <c r="E23" s="10">
        <v>10</v>
      </c>
      <c r="F23" s="13">
        <v>0.6</v>
      </c>
      <c r="G23" s="13">
        <v>0.8</v>
      </c>
      <c r="H23" s="10">
        <v>0</v>
      </c>
      <c r="I23" s="13">
        <v>0</v>
      </c>
      <c r="J23" s="13">
        <v>0</v>
      </c>
    </row>
    <row r="24" spans="1:10">
      <c r="A24" s="10" t="s">
        <v>1</v>
      </c>
      <c r="B24" s="11">
        <v>88</v>
      </c>
      <c r="C24" s="12">
        <v>0.8522727</v>
      </c>
      <c r="D24" s="12">
        <v>0.9318182</v>
      </c>
      <c r="E24" s="11">
        <v>13</v>
      </c>
      <c r="F24" s="12">
        <v>0.8461538</v>
      </c>
      <c r="G24" s="12">
        <v>0.9230769</v>
      </c>
      <c r="H24" s="11">
        <v>1</v>
      </c>
      <c r="I24" s="12">
        <v>1</v>
      </c>
      <c r="J24" s="12">
        <v>1</v>
      </c>
    </row>
    <row r="25" spans="1:10">
      <c r="A25" s="14" t="s">
        <v>86</v>
      </c>
      <c r="B25" s="15" t="str">
        <f>SUM(B22:B24)</f>
        <v>0</v>
      </c>
      <c r="C25" s="16" t="str">
        <f>((B22*C22)+(B23*C23)+(B24*C24))/B25</f>
        <v>0</v>
      </c>
      <c r="D25" s="16" t="str">
        <f>((B22*D22)+(B23*D23)+(B24*D24))/B25</f>
        <v>0</v>
      </c>
      <c r="E25" s="15" t="str">
        <f>SUM(E22:E24)</f>
        <v>0</v>
      </c>
      <c r="F25" s="16" t="str">
        <f>((E22*F22)+(E23*F23)+(E24*F24))/E25</f>
        <v>0</v>
      </c>
      <c r="G25" s="16" t="str">
        <f>((E22*G22)+(E23*G23)+(E24*G24))/E25</f>
        <v>0</v>
      </c>
      <c r="H25" s="15" t="str">
        <f>SUM(H22:H24)</f>
        <v>0</v>
      </c>
      <c r="I25" s="16" t="str">
        <f>((H22*I22)+(H23*I23)+(H24*I24))/H25</f>
        <v>0</v>
      </c>
      <c r="J25" s="16" t="str">
        <f>((H22*J22)+(H23*J23)+(H24*J24))/H25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40</v>
      </c>
      <c r="B31" s="18"/>
      <c r="C31" t="s">
        <v>41</v>
      </c>
      <c r="D31"/>
      <c r="E31"/>
      <c r="F31"/>
      <c r="G31"/>
      <c r="H31"/>
      <c r="I31"/>
      <c r="J31"/>
    </row>
    <row r="32" spans="1:10">
      <c r="A32" s="17" t="s">
        <v>72</v>
      </c>
      <c r="B32" s="18"/>
      <c r="C32" t="s">
        <v>87</v>
      </c>
      <c r="D32"/>
      <c r="E32"/>
      <c r="F32"/>
      <c r="G32"/>
      <c r="H32"/>
      <c r="I32"/>
      <c r="J32"/>
    </row>
    <row r="33" spans="1:10">
      <c r="A33" s="17" t="s">
        <v>74</v>
      </c>
      <c r="B33" s="18"/>
      <c r="C33" t="s">
        <v>75</v>
      </c>
      <c r="D33"/>
      <c r="E33"/>
      <c r="F33"/>
      <c r="G33"/>
      <c r="H33"/>
      <c r="I33"/>
      <c r="J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EDUC&amp;RPrinted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20</v>
      </c>
      <c r="C6" s="27">
        <v>201620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16</v>
      </c>
      <c r="I6" s="27">
        <v>18</v>
      </c>
      <c r="J6" s="27">
        <v>20</v>
      </c>
      <c r="K6" s="27">
        <v>16</v>
      </c>
      <c r="L6" s="29">
        <v>0.8</v>
      </c>
      <c r="M6" s="27">
        <v>18</v>
      </c>
      <c r="N6" s="29">
        <v>0.9</v>
      </c>
      <c r="O6" s="27">
        <v>5.625</v>
      </c>
      <c r="P6" s="27">
        <v>112.5</v>
      </c>
      <c r="Q6" s="27">
        <v>0.33</v>
      </c>
      <c r="R6" s="27">
        <v>340.91</v>
      </c>
      <c r="S6" s="27">
        <v>1.7</v>
      </c>
      <c r="T6" s="27">
        <v>66.18</v>
      </c>
    </row>
    <row r="7" spans="1:20">
      <c r="A7" s="28" t="s">
        <v>58</v>
      </c>
      <c r="B7" s="28" t="s">
        <v>22</v>
      </c>
      <c r="C7" s="28">
        <v>201710</v>
      </c>
      <c r="D7" s="28" t="s">
        <v>0</v>
      </c>
      <c r="E7" s="28" t="s">
        <v>123</v>
      </c>
      <c r="F7" s="28" t="s">
        <v>125</v>
      </c>
      <c r="G7" s="28">
        <v>1</v>
      </c>
      <c r="H7" s="28">
        <v>16</v>
      </c>
      <c r="I7" s="28">
        <v>19</v>
      </c>
      <c r="J7" s="28">
        <v>24</v>
      </c>
      <c r="K7" s="28">
        <v>16</v>
      </c>
      <c r="L7" s="30">
        <v>0.66667</v>
      </c>
      <c r="M7" s="28">
        <v>19</v>
      </c>
      <c r="N7" s="30">
        <v>0.79167</v>
      </c>
      <c r="O7" s="28">
        <v>3.375</v>
      </c>
      <c r="P7" s="28">
        <v>81</v>
      </c>
      <c r="Q7" s="28">
        <v>0.2</v>
      </c>
      <c r="R7" s="28">
        <v>405</v>
      </c>
      <c r="S7" s="28">
        <v>2.31</v>
      </c>
      <c r="T7" s="28">
        <v>35.06</v>
      </c>
    </row>
    <row r="8" spans="1:20">
      <c r="A8" s="27" t="s">
        <v>58</v>
      </c>
      <c r="B8" s="27" t="s">
        <v>24</v>
      </c>
      <c r="C8" s="27">
        <v>201720</v>
      </c>
      <c r="D8" s="27" t="s">
        <v>0</v>
      </c>
      <c r="E8" s="27" t="s">
        <v>123</v>
      </c>
      <c r="F8" s="27" t="s">
        <v>125</v>
      </c>
      <c r="G8" s="27">
        <v>1</v>
      </c>
      <c r="H8" s="27">
        <v>28</v>
      </c>
      <c r="I8" s="27">
        <v>32</v>
      </c>
      <c r="J8" s="27">
        <v>33</v>
      </c>
      <c r="K8" s="27">
        <v>28</v>
      </c>
      <c r="L8" s="29">
        <v>0.84848</v>
      </c>
      <c r="M8" s="27">
        <v>32</v>
      </c>
      <c r="N8" s="29">
        <v>0.9697</v>
      </c>
      <c r="O8" s="27">
        <v>3.375</v>
      </c>
      <c r="P8" s="27">
        <v>111.375</v>
      </c>
      <c r="Q8" s="27">
        <v>0.2</v>
      </c>
      <c r="R8" s="27">
        <v>556.88</v>
      </c>
      <c r="S8" s="27">
        <v>3.18</v>
      </c>
      <c r="T8" s="27">
        <v>35.02</v>
      </c>
    </row>
    <row r="9" spans="1:20">
      <c r="A9" s="28" t="s">
        <v>1</v>
      </c>
      <c r="B9" s="28" t="s">
        <v>26</v>
      </c>
      <c r="C9" s="28">
        <v>201810</v>
      </c>
      <c r="D9" s="28" t="s">
        <v>0</v>
      </c>
      <c r="E9" s="28" t="s">
        <v>123</v>
      </c>
      <c r="F9" s="28" t="s">
        <v>124</v>
      </c>
      <c r="G9" s="28">
        <v>1</v>
      </c>
      <c r="H9" s="28">
        <v>31</v>
      </c>
      <c r="I9" s="28">
        <v>33</v>
      </c>
      <c r="J9" s="28">
        <v>36</v>
      </c>
      <c r="K9" s="28">
        <v>31</v>
      </c>
      <c r="L9" s="30">
        <v>0.86111</v>
      </c>
      <c r="M9" s="28">
        <v>33</v>
      </c>
      <c r="N9" s="30">
        <v>0.91667</v>
      </c>
      <c r="O9" s="28">
        <v>3.375</v>
      </c>
      <c r="P9" s="28">
        <v>121.5</v>
      </c>
      <c r="Q9" s="28">
        <v>0.2</v>
      </c>
      <c r="R9" s="28">
        <v>607.5</v>
      </c>
      <c r="S9" s="28">
        <v>3.47</v>
      </c>
      <c r="T9" s="28">
        <v>35.01</v>
      </c>
    </row>
    <row r="10" spans="1:20">
      <c r="A10" s="27" t="s">
        <v>1</v>
      </c>
      <c r="B10" s="27" t="s">
        <v>28</v>
      </c>
      <c r="C10" s="27">
        <v>201820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25</v>
      </c>
      <c r="I10" s="27">
        <v>27</v>
      </c>
      <c r="J10" s="27">
        <v>31</v>
      </c>
      <c r="K10" s="27">
        <v>25</v>
      </c>
      <c r="L10" s="29">
        <v>0.80645</v>
      </c>
      <c r="M10" s="27">
        <v>27</v>
      </c>
      <c r="N10" s="29">
        <v>0.87097</v>
      </c>
      <c r="O10" s="27">
        <v>3.375</v>
      </c>
      <c r="P10" s="27">
        <v>104.625</v>
      </c>
      <c r="Q10" s="27">
        <v>0.2</v>
      </c>
      <c r="R10" s="27">
        <v>523.13</v>
      </c>
      <c r="S10" s="27">
        <v>2.98</v>
      </c>
      <c r="T10" s="27">
        <v>35.11</v>
      </c>
    </row>
    <row r="11" spans="1:20">
      <c r="A11" s="28" t="s">
        <v>1</v>
      </c>
      <c r="B11" s="28" t="s">
        <v>28</v>
      </c>
      <c r="C11" s="28">
        <v>201820</v>
      </c>
      <c r="D11" s="28" t="s">
        <v>0</v>
      </c>
      <c r="E11" s="28" t="s">
        <v>123</v>
      </c>
      <c r="F11" s="28" t="s">
        <v>125</v>
      </c>
      <c r="G11" s="28">
        <v>1</v>
      </c>
      <c r="H11" s="28">
        <v>31</v>
      </c>
      <c r="I11" s="28">
        <v>33</v>
      </c>
      <c r="J11" s="28">
        <v>35</v>
      </c>
      <c r="K11" s="28">
        <v>31</v>
      </c>
      <c r="L11" s="30">
        <v>0.88571</v>
      </c>
      <c r="M11" s="28">
        <v>33</v>
      </c>
      <c r="N11" s="30">
        <v>0.94286</v>
      </c>
      <c r="O11" s="28">
        <v>3.375</v>
      </c>
      <c r="P11" s="28">
        <v>118.125</v>
      </c>
      <c r="Q11" s="28">
        <v>0.2</v>
      </c>
      <c r="R11" s="28">
        <v>590.63</v>
      </c>
      <c r="S11" s="28">
        <v>3.37</v>
      </c>
      <c r="T11" s="28">
        <v>35.05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1"/>
  <mergeCells>
    <mergeCell ref="A1:T1"/>
    <mergeCell ref="A2:T2"/>
    <mergeCell ref="A3:T3"/>
  </mergeCells>
  <conditionalFormatting sqref="L6:L11">
    <cfRule type="cellIs" dxfId="0" priority="1" operator="lessThan">
      <formula>0.7</formula>
    </cfRule>
  </conditionalFormatting>
  <conditionalFormatting sqref="N6:N11">
    <cfRule type="cellIs" dxfId="1" priority="2" operator="lessThan">
      <formula>0.86</formula>
    </cfRule>
  </conditionalFormatting>
  <conditionalFormatting sqref="R6:R11">
    <cfRule type="cellIs" dxfId="2" priority="3" operator="lessThan">
      <formula>565</formula>
    </cfRule>
  </conditionalFormatting>
  <conditionalFormatting sqref="R6:R1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EDUC&amp;RPrinted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128</v>
      </c>
      <c r="E5" s="26" t="s">
        <v>108</v>
      </c>
      <c r="F5" s="26" t="s">
        <v>109</v>
      </c>
      <c r="G5" s="26" t="s">
        <v>110</v>
      </c>
      <c r="H5" s="26" t="s">
        <v>129</v>
      </c>
      <c r="I5" s="26" t="s">
        <v>130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131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20</v>
      </c>
      <c r="C6" s="27">
        <v>201620</v>
      </c>
      <c r="D6" s="27">
        <v>20978</v>
      </c>
      <c r="E6" s="27" t="s">
        <v>0</v>
      </c>
      <c r="F6" s="27" t="s">
        <v>123</v>
      </c>
      <c r="G6" s="27" t="s">
        <v>124</v>
      </c>
      <c r="H6" s="27" t="s">
        <v>132</v>
      </c>
      <c r="I6" s="27" t="s">
        <v>133</v>
      </c>
      <c r="J6" s="27">
        <v>16</v>
      </c>
      <c r="K6" s="27">
        <v>18</v>
      </c>
      <c r="L6" s="27">
        <v>20</v>
      </c>
      <c r="M6" s="29">
        <v>0.8</v>
      </c>
      <c r="N6" s="29">
        <v>0.9</v>
      </c>
      <c r="O6" s="27">
        <v>2.65</v>
      </c>
      <c r="P6" s="27">
        <v>5.625</v>
      </c>
      <c r="Q6" s="27">
        <v>0.33</v>
      </c>
      <c r="R6" s="27">
        <v>340.91</v>
      </c>
      <c r="S6" s="27">
        <v>1.7</v>
      </c>
    </row>
    <row r="7" spans="1:19">
      <c r="A7" s="28" t="s">
        <v>58</v>
      </c>
      <c r="B7" s="28" t="s">
        <v>22</v>
      </c>
      <c r="C7" s="28">
        <v>201710</v>
      </c>
      <c r="D7" s="28">
        <v>11038</v>
      </c>
      <c r="E7" s="28" t="s">
        <v>0</v>
      </c>
      <c r="F7" s="28" t="s">
        <v>123</v>
      </c>
      <c r="G7" s="28" t="s">
        <v>125</v>
      </c>
      <c r="H7" s="28" t="s">
        <v>132</v>
      </c>
      <c r="I7" s="28" t="s">
        <v>133</v>
      </c>
      <c r="J7" s="28">
        <v>16</v>
      </c>
      <c r="K7" s="28">
        <v>19</v>
      </c>
      <c r="L7" s="28">
        <v>24</v>
      </c>
      <c r="M7" s="30">
        <v>0.66667</v>
      </c>
      <c r="N7" s="30">
        <v>0.79167</v>
      </c>
      <c r="O7" s="28">
        <v>1.88</v>
      </c>
      <c r="P7" s="28">
        <v>3.375</v>
      </c>
      <c r="Q7" s="28">
        <v>0.2</v>
      </c>
      <c r="R7" s="28">
        <v>405</v>
      </c>
      <c r="S7" s="28">
        <v>2.31</v>
      </c>
    </row>
    <row r="8" spans="1:19">
      <c r="A8" s="27" t="s">
        <v>58</v>
      </c>
      <c r="B8" s="27" t="s">
        <v>24</v>
      </c>
      <c r="C8" s="27">
        <v>201720</v>
      </c>
      <c r="D8" s="27">
        <v>20979</v>
      </c>
      <c r="E8" s="27" t="s">
        <v>0</v>
      </c>
      <c r="F8" s="27" t="s">
        <v>123</v>
      </c>
      <c r="G8" s="27" t="s">
        <v>125</v>
      </c>
      <c r="H8" s="27" t="s">
        <v>132</v>
      </c>
      <c r="I8" s="27" t="s">
        <v>133</v>
      </c>
      <c r="J8" s="27">
        <v>28</v>
      </c>
      <c r="K8" s="27">
        <v>32</v>
      </c>
      <c r="L8" s="27">
        <v>33</v>
      </c>
      <c r="M8" s="29">
        <v>0.84848</v>
      </c>
      <c r="N8" s="29">
        <v>0.9697</v>
      </c>
      <c r="O8" s="27">
        <v>2.55</v>
      </c>
      <c r="P8" s="27">
        <v>3.375</v>
      </c>
      <c r="Q8" s="27">
        <v>0.2</v>
      </c>
      <c r="R8" s="27">
        <v>556.88</v>
      </c>
      <c r="S8" s="27">
        <v>3.18</v>
      </c>
    </row>
    <row r="9" spans="1:19">
      <c r="A9" s="28" t="s">
        <v>1</v>
      </c>
      <c r="B9" s="28" t="s">
        <v>26</v>
      </c>
      <c r="C9" s="28">
        <v>201810</v>
      </c>
      <c r="D9" s="28">
        <v>11038</v>
      </c>
      <c r="E9" s="28" t="s">
        <v>0</v>
      </c>
      <c r="F9" s="28" t="s">
        <v>123</v>
      </c>
      <c r="G9" s="28" t="s">
        <v>124</v>
      </c>
      <c r="H9" s="28" t="s">
        <v>132</v>
      </c>
      <c r="I9" s="28" t="s">
        <v>133</v>
      </c>
      <c r="J9" s="28">
        <v>31</v>
      </c>
      <c r="K9" s="28">
        <v>33</v>
      </c>
      <c r="L9" s="28">
        <v>36</v>
      </c>
      <c r="M9" s="30">
        <v>0.86111</v>
      </c>
      <c r="N9" s="30">
        <v>0.91667</v>
      </c>
      <c r="O9" s="28">
        <v>2.69</v>
      </c>
      <c r="P9" s="28">
        <v>3.375</v>
      </c>
      <c r="Q9" s="28">
        <v>0.2</v>
      </c>
      <c r="R9" s="28">
        <v>607.5</v>
      </c>
      <c r="S9" s="28">
        <v>3.47</v>
      </c>
    </row>
    <row r="10" spans="1:19">
      <c r="A10" s="27" t="s">
        <v>1</v>
      </c>
      <c r="B10" s="27" t="s">
        <v>28</v>
      </c>
      <c r="C10" s="27">
        <v>201820</v>
      </c>
      <c r="D10" s="27">
        <v>20979</v>
      </c>
      <c r="E10" s="27" t="s">
        <v>0</v>
      </c>
      <c r="F10" s="27" t="s">
        <v>123</v>
      </c>
      <c r="G10" s="27" t="s">
        <v>125</v>
      </c>
      <c r="H10" s="27" t="s">
        <v>132</v>
      </c>
      <c r="I10" s="27" t="s">
        <v>133</v>
      </c>
      <c r="J10" s="27">
        <v>31</v>
      </c>
      <c r="K10" s="27">
        <v>33</v>
      </c>
      <c r="L10" s="27">
        <v>35</v>
      </c>
      <c r="M10" s="29">
        <v>0.88571</v>
      </c>
      <c r="N10" s="29">
        <v>0.94286</v>
      </c>
      <c r="O10" s="27">
        <v>2.8</v>
      </c>
      <c r="P10" s="27">
        <v>3.375</v>
      </c>
      <c r="Q10" s="27">
        <v>0.2</v>
      </c>
      <c r="R10" s="27">
        <v>590.63</v>
      </c>
      <c r="S10" s="27">
        <v>3.37</v>
      </c>
    </row>
    <row r="11" spans="1:19">
      <c r="A11" s="28" t="s">
        <v>1</v>
      </c>
      <c r="B11" s="28" t="s">
        <v>28</v>
      </c>
      <c r="C11" s="28">
        <v>201820</v>
      </c>
      <c r="D11" s="28">
        <v>21210</v>
      </c>
      <c r="E11" s="28" t="s">
        <v>0</v>
      </c>
      <c r="F11" s="28" t="s">
        <v>123</v>
      </c>
      <c r="G11" s="28" t="s">
        <v>124</v>
      </c>
      <c r="H11" s="28" t="s">
        <v>132</v>
      </c>
      <c r="I11" s="28" t="s">
        <v>134</v>
      </c>
      <c r="J11" s="28">
        <v>25</v>
      </c>
      <c r="K11" s="28">
        <v>27</v>
      </c>
      <c r="L11" s="28">
        <v>31</v>
      </c>
      <c r="M11" s="30">
        <v>0.80645</v>
      </c>
      <c r="N11" s="30">
        <v>0.87097</v>
      </c>
      <c r="O11" s="28">
        <v>3.23</v>
      </c>
      <c r="P11" s="28">
        <v>3.375</v>
      </c>
      <c r="Q11" s="28">
        <v>0.2</v>
      </c>
      <c r="R11" s="28">
        <v>523.13</v>
      </c>
      <c r="S11" s="28">
        <v>2.98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1"/>
  <mergeCells>
    <mergeCell ref="A1:S1"/>
    <mergeCell ref="A2:S2"/>
    <mergeCell ref="A3:S3"/>
  </mergeCells>
  <conditionalFormatting sqref="M6:M11">
    <cfRule type="cellIs" dxfId="0" priority="1" operator="lessThan">
      <formula>0.7</formula>
    </cfRule>
  </conditionalFormatting>
  <conditionalFormatting sqref="N6:N11">
    <cfRule type="cellIs" dxfId="1" priority="2" operator="lessThan">
      <formula>0.86</formula>
    </cfRule>
  </conditionalFormatting>
  <conditionalFormatting sqref="R6:R11">
    <cfRule type="cellIs" dxfId="2" priority="3" operator="lessThan">
      <formula>565</formula>
    </cfRule>
  </conditionalFormatting>
  <conditionalFormatting sqref="R6:R1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EDUC&amp;RPrinted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2018-08-14T23:45:54+02:00</dcterms:created>
  <dcterms:modified xsi:type="dcterms:W3CDTF">2018-08-14T23:45:54+02:00</dcterms:modified>
  <dc:title>2018-2019 IVC Research Report for EDUC</dc:title>
  <dc:description>EDUC Specific Report Generated from Banner Data.</dc:description>
  <dc:subject>2018-2019 IVC Research Report for EDUC</dc:subject>
  <cp:keywords/>
  <cp:category/>
</cp:coreProperties>
</file>